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чий стол\МОЯ\бюджет 2025\материалы для бюджета\"/>
    </mc:Choice>
  </mc:AlternateContent>
  <bookViews>
    <workbookView xWindow="0" yWindow="0" windowWidth="28800" windowHeight="12330"/>
  </bookViews>
  <sheets>
    <sheet name="на 2023год" sheetId="6" r:id="rId1"/>
    <sheet name="Лист1" sheetId="7" r:id="rId2"/>
  </sheets>
  <definedNames>
    <definedName name="_xlnm.Print_Area" localSheetId="0">'на 2023год'!$A$1:$F$40</definedName>
  </definedNames>
  <calcPr calcId="162913"/>
</workbook>
</file>

<file path=xl/calcChain.xml><?xml version="1.0" encoding="utf-8"?>
<calcChain xmlns="http://schemas.openxmlformats.org/spreadsheetml/2006/main">
  <c r="E28" i="6" l="1"/>
  <c r="D28" i="6"/>
  <c r="F29" i="6"/>
  <c r="F8" i="6" l="1"/>
  <c r="F21" i="6"/>
  <c r="E21" i="6" l="1"/>
  <c r="D21" i="6"/>
  <c r="E20" i="6" l="1"/>
  <c r="D20" i="6"/>
  <c r="G32" i="6"/>
  <c r="F30" i="6"/>
  <c r="F28" i="6" s="1"/>
  <c r="F36" i="6"/>
  <c r="F38" i="6"/>
  <c r="F39" i="6"/>
  <c r="F20" i="6"/>
  <c r="E8" i="6" l="1"/>
  <c r="D8" i="6"/>
  <c r="E7" i="6" l="1"/>
  <c r="D7" i="6"/>
  <c r="F7" i="6" l="1"/>
  <c r="F40" i="6" s="1"/>
  <c r="D40" i="6" l="1"/>
</calcChain>
</file>

<file path=xl/sharedStrings.xml><?xml version="1.0" encoding="utf-8"?>
<sst xmlns="http://schemas.openxmlformats.org/spreadsheetml/2006/main" count="72" uniqueCount="72">
  <si>
    <t>Наименование</t>
  </si>
  <si>
    <t>Код дохода</t>
  </si>
  <si>
    <t>8  50  00000  00  0000  000</t>
  </si>
  <si>
    <t>НАЛОГИ НА ПРИБЫЛЬ, ДОХОДЫ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</si>
  <si>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</si>
  <si>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</si>
  <si>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</si>
  <si>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</si>
  <si>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</si>
  <si>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</si>
  <si>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</si>
  <si>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 xml:space="preserve">                 РАСХОДЫ</t>
  </si>
  <si>
    <t>0100</t>
  </si>
  <si>
    <t>0400</t>
  </si>
  <si>
    <t>0500</t>
  </si>
  <si>
    <t>0700</t>
  </si>
  <si>
    <t>0800</t>
  </si>
  <si>
    <t>0900</t>
  </si>
  <si>
    <t>1000</t>
  </si>
  <si>
    <t>1100</t>
  </si>
  <si>
    <t>7900</t>
  </si>
  <si>
    <t>1400</t>
  </si>
  <si>
    <t>ВОЗВРАТ ОСТАТКОВ СУБСИДИЙ, СУБВЕНЦИЙ И ИНЫХ МЕЖБЮДЖЕТНЫХ ТРАНСФЕРТОВ, ИМЕЮЩИХ ЦЕЛЕВОЕ НАЗНАЧЕНИЕ, ПРОШЛЫХ ЛЕТ</t>
  </si>
  <si>
    <t>ОБЩЕГОСУДАРСТВЕННЫЕ ВОПРОСЫ</t>
  </si>
  <si>
    <t>НАЦИОНАЛЬНАЯ ЭКОНОМИКА</t>
  </si>
  <si>
    <t>ОБРАЗОВАНИЕ</t>
  </si>
  <si>
    <t>КУЛЬТУРА</t>
  </si>
  <si>
    <t>СОЦИАЛЬНАЯ ПОЛИТИКА</t>
  </si>
  <si>
    <t>ФИЗИЧЕСКАЯ КУЛЬТУРА И СПОРТ</t>
  </si>
  <si>
    <t>МЕЖБЮДЖЕТНЫЕ ТРАНСФЕРТЫ</t>
  </si>
  <si>
    <t>ДЕФИЦИТ(-), ПРОФИЦИТ(+)</t>
  </si>
  <si>
    <t>ДОХОДЫ</t>
  </si>
  <si>
    <t>НАЛОГИ НА ТОВАРЫ (РАБОТЫ, УСЛУГИ), РЕАЛИЗУЕМЫЕ НА ТЕРРИТОРИИ РОССИЙСКОЙ ФЕДЕРАЦИИ</t>
  </si>
  <si>
    <t>0300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</si>
  <si>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</si>
  <si>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</si>
  <si>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ЗДРАВООХРАНЕНИЕ</t>
  </si>
  <si>
    <t>НАЦИОНАЛЬНАЯ БЕЗОПАСНОСТЬ И ПРАВООХРАНИТЕЛЬНАЯ ДЕЯТЕЛЬНОСТЬ</t>
  </si>
  <si>
    <t>ЖИЛИЩНО-КОММУНАЛЬНОЕ ХОЗЯЙСТВО</t>
  </si>
  <si>
    <t>ДОХОДЫ ОТ ОКАЗАНИЯ ПЛАТНЫХ УСЛУГ И КОМПЕНСАЦИИ ЗАТРАТ ГОСУДАРСТВА</t>
  </si>
  <si>
    <t>рублей</t>
  </si>
  <si>
    <t>0600</t>
  </si>
  <si>
    <t>ОХРАНА ОКРУЖАЮЩЕЙ СРЕДЫ</t>
  </si>
  <si>
    <t>НАЛОГОВЫЕ И НЕНАЛОГОВЫЕ ДОХОДЫ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</si>
  <si>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</si>
  <si>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</si>
  <si>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</si>
  <si>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</si>
  <si>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1 00 00000 00 0000 000</t>
  </si>
  <si>
    <t>1 01 00000 00 0000 000</t>
  </si>
  <si>
    <t>1 03 00000 00 0000 000</t>
  </si>
  <si>
    <t>1 05 00000 00 0000 000</t>
  </si>
  <si>
    <t>1 08 00000 00 0000 000</t>
  </si>
  <si>
    <t>1 11 00000 00 0000 000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</si>
  <si>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</si>
  <si>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</si>
  <si>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</si>
  <si>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</si>
  <si>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</si>
  <si>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</si>
  <si>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</si>
  <si>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2 02 10000 00 0000 150</t>
  </si>
  <si>
    <t>2 02 20000 00 0000 150</t>
  </si>
  <si>
    <t>2 02 30000 00 0000 150</t>
  </si>
  <si>
    <t>2 02 40000 00 0000 150</t>
  </si>
  <si>
    <t>2 19 00000 00 0000 000</t>
  </si>
  <si>
    <t>1 06 00000 00 0000 000</t>
  </si>
  <si>
    <t>НАЛОГИ НА ИМУЩЕСТВО</t>
  </si>
  <si>
    <t xml:space="preserve">              Оценка ожидаемого исполнения бюджета за 2024 год</t>
  </si>
  <si>
    <t>факт
9 месяцев 2024г.</t>
  </si>
  <si>
    <t>Уточненный план 2024 года</t>
  </si>
  <si>
    <t>ожидаемое исполнение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</si>
</sst>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\ ###\ ###\ ###\ ##0.00"/>
    <numFmt numFmtId="165" formatCode="[$-10419]###\ ###\ ###\ ###\ ##0.00"/>
  </numFmts>
  <fonts count="13" x14ac:knownFonts="1"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10113"/>
      <name val="Arial"/>
      <family val="2"/>
      <charset val="204"/>
    </font>
    <font>
      <sz val="10"/>
      <color rgb="FF04044A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rgb="FF04044A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DFD"/>
        <bgColor auto="1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/>
    <xf numFmtId="49" fontId="3" fillId="0" borderId="0" xfId="0" applyNumberFormat="1" applyFont="1" applyAlignment="1"/>
    <xf numFmtId="0" fontId="3" fillId="0" borderId="0" xfId="0" applyFont="1" applyAlignment="1"/>
    <xf numFmtId="0" fontId="3" fillId="0" borderId="2" xfId="0" applyFont="1" applyBorder="1" applyAlignme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/>
    <xf numFmtId="0" fontId="4" fillId="0" borderId="1" xfId="0" applyFont="1" applyBorder="1" applyAlignment="1">
      <alignment wrapText="1"/>
    </xf>
    <xf numFmtId="49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4" fontId="3" fillId="0" borderId="0" xfId="0" applyNumberFormat="1" applyFont="1" applyAlignment="1"/>
    <xf numFmtId="0" fontId="3" fillId="0" borderId="0" xfId="0" applyFont="1" applyAlignment="1">
      <alignment horizontal="right"/>
    </xf>
    <xf numFmtId="4" fontId="0" fillId="0" borderId="0" xfId="0" applyNumberFormat="1"/>
    <xf numFmtId="164" fontId="7" fillId="0" borderId="3" xfId="0" applyNumberFormat="1" applyFont="1" applyBorder="1"/>
    <xf numFmtId="0" fontId="7" fillId="0" borderId="0" xfId="0" applyFont="1" applyAlignment="1"/>
    <xf numFmtId="165" fontId="9" fillId="0" borderId="3" xfId="1" applyNumberFormat="1" applyFont="1" applyFill="1" applyBorder="1" applyAlignment="1">
      <alignment horizontal="right" vertical="center" wrapText="1" readingOrder="1"/>
    </xf>
    <xf numFmtId="4" fontId="11" fillId="0" borderId="1" xfId="0" applyNumberFormat="1" applyFont="1" applyBorder="1" applyAlignment="1"/>
    <xf numFmtId="2" fontId="0" fillId="0" borderId="0" xfId="0" applyNumberFormat="1"/>
    <xf numFmtId="0" fontId="1" fillId="0" borderId="0" xfId="0" applyFont="1" applyAlignment="1">
      <alignment wrapText="1"/>
    </xf>
    <xf numFmtId="164" fontId="11" fillId="0" borderId="3" xfId="0" applyNumberFormat="1" applyFont="1" applyBorder="1"/>
    <xf numFmtId="0" fontId="1" fillId="0" borderId="0" xfId="0" applyFont="1"/>
    <xf numFmtId="4" fontId="1" fillId="0" borderId="0" xfId="0" applyNumberFormat="1" applyFont="1"/>
    <xf numFmtId="4" fontId="7" fillId="2" borderId="3" xfId="0" applyNumberFormat="1" applyFont="1" applyFill="1" applyBorder="1" applyAlignment="1">
      <alignment horizontal="right"/>
    </xf>
    <xf numFmtId="164" fontId="7" fillId="0" borderId="3" xfId="0" applyNumberFormat="1" applyFont="1" applyBorder="1" applyAlignment="1"/>
    <xf numFmtId="165" fontId="12" fillId="0" borderId="3" xfId="1" applyNumberFormat="1" applyFont="1" applyFill="1" applyBorder="1" applyAlignment="1">
      <alignment horizontal="right" vertical="center" wrapText="1" readingOrder="1"/>
    </xf>
    <xf numFmtId="4" fontId="3" fillId="2" borderId="3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165" fontId="10" fillId="0" borderId="3" xfId="1" applyNumberFormat="1" applyFont="1" applyFill="1" applyBorder="1" applyAlignment="1">
      <alignment horizontal="right" vertical="center" wrapText="1" readingOrder="1"/>
    </xf>
  </cellXfs>
  <cellStyles count="2">
    <cellStyle name="Normal" xfId="1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view="pageBreakPreview" topLeftCell="A16" zoomScaleSheetLayoutView="100" workbookViewId="0">
      <selection activeCell="M23" sqref="M23"/>
    </sheetView>
  </sheetViews>
  <sheetFormatPr defaultRowHeight="11.25" x14ac:dyDescent="0.2"/>
  <cols>
    <col min="1" max="1" width="3.6640625" style="3" customWidth="1"/>
    <col min="2" max="2" width="25.1640625" style="5" customWidth="1"/>
    <col min="3" max="3" width="49.6640625" style="16" customWidth="1"/>
    <col min="4" max="4" width="21.5" style="6" customWidth="1"/>
    <col min="5" max="5" width="23.83203125" style="6" customWidth="1"/>
    <col min="6" max="6" width="23.1640625" style="6" customWidth="1"/>
    <col min="7" max="7" width="27.1640625" style="4" customWidth="1"/>
    <col min="8" max="8" width="9.33203125" style="4"/>
    <col min="9" max="9" width="24.33203125" style="4" customWidth="1"/>
    <col min="10" max="16384" width="9.33203125" style="4"/>
  </cols>
  <sheetData>
    <row r="1" spans="1:7" s="1" customFormat="1" ht="28.5" customHeight="1" x14ac:dyDescent="0.2">
      <c r="A1" s="3"/>
      <c r="B1" s="35" t="s">
        <v>68</v>
      </c>
      <c r="C1" s="35"/>
      <c r="D1" s="35"/>
      <c r="E1" s="35"/>
      <c r="F1" s="35"/>
    </row>
    <row r="2" spans="1:7" s="1" customFormat="1" ht="11.25" customHeight="1" x14ac:dyDescent="0.2">
      <c r="A2" s="3"/>
      <c r="B2" s="35"/>
      <c r="C2" s="35"/>
      <c r="D2" s="35"/>
      <c r="E2" s="35"/>
      <c r="F2" s="35"/>
    </row>
    <row r="3" spans="1:7" s="1" customFormat="1" ht="11.25" customHeight="1" x14ac:dyDescent="0.2">
      <c r="A3" s="3"/>
      <c r="B3" s="5"/>
      <c r="C3" s="6"/>
      <c r="D3" s="6"/>
      <c r="E3" s="6"/>
      <c r="F3" s="6"/>
    </row>
    <row r="4" spans="1:7" ht="11.25" customHeight="1" x14ac:dyDescent="0.2">
      <c r="C4" s="6"/>
    </row>
    <row r="5" spans="1:7" ht="11.25" customHeight="1" x14ac:dyDescent="0.2">
      <c r="C5" s="7"/>
      <c r="F5" s="19" t="s">
        <v>40</v>
      </c>
    </row>
    <row r="6" spans="1:7" s="2" customFormat="1" ht="21" x14ac:dyDescent="0.2">
      <c r="B6" s="8" t="s">
        <v>1</v>
      </c>
      <c r="C6" s="9" t="s">
        <v>0</v>
      </c>
      <c r="D6" s="9" t="s">
        <v>69</v>
      </c>
      <c r="E6" s="9" t="s">
        <v>70</v>
      </c>
      <c r="F6" s="9" t="s">
        <v>71</v>
      </c>
    </row>
    <row r="7" spans="1:7" s="28" customFormat="1" ht="15.75" x14ac:dyDescent="0.25">
      <c r="A7" s="26"/>
      <c r="B7" s="10" t="s">
        <v>2</v>
      </c>
      <c r="C7" s="17" t="s">
        <v>31</v>
      </c>
      <c r="D7" s="27">
        <f>D8++D20</f>
        <v>1075417346.72</v>
      </c>
      <c r="E7" s="27">
        <f t="shared" ref="E7" si="0">E8++E20</f>
        <v>1427471574.4100001</v>
      </c>
      <c r="F7" s="27">
        <f>F8+F20</f>
        <v>1500947677.4100001</v>
      </c>
    </row>
    <row r="8" spans="1:7" s="28" customFormat="1" ht="12.75" x14ac:dyDescent="0.2">
      <c r="A8" s="26"/>
      <c r="B8" s="10" t="s">
        <v>48</v>
      </c>
      <c r="C8" s="11" t="s">
        <v>43</v>
      </c>
      <c r="D8" s="27">
        <f>SUM(D9:D19)</f>
        <v>357351003.13999993</v>
      </c>
      <c r="E8" s="27">
        <f>SUM(E9:E19)</f>
        <v>487172474.09000003</v>
      </c>
      <c r="F8" s="27">
        <f>SUM(F9:F19)</f>
        <v>523854589.09000003</v>
      </c>
      <c r="G8" s="29">
        <v>435921546.54000002</v>
      </c>
    </row>
    <row r="9" spans="1:7" ht="12.75" x14ac:dyDescent="0.2">
      <c r="B9" s="12" t="s">
        <v>49</v>
      </c>
      <c r="C9" s="13" t="s">
        <v>3</v>
      </c>
      <c r="D9" s="21">
        <v>223249578.09</v>
      </c>
      <c r="E9" s="21">
        <v>328191195</v>
      </c>
      <c r="F9" s="21">
        <v>340309000</v>
      </c>
      <c r="G9" s="20">
        <v>1009467289.7199999</v>
      </c>
    </row>
    <row r="10" spans="1:7" ht="33.75" x14ac:dyDescent="0.2">
      <c r="B10" s="12" t="s">
        <v>50</v>
      </c>
      <c r="C10" s="13" t="s">
        <v>32</v>
      </c>
      <c r="D10" s="21">
        <v>21103350.300000001</v>
      </c>
      <c r="E10" s="21">
        <v>29513182</v>
      </c>
      <c r="F10" s="21">
        <v>31708000</v>
      </c>
      <c r="G10" s="20">
        <v>1445388836.26</v>
      </c>
    </row>
    <row r="11" spans="1:7" ht="12.75" x14ac:dyDescent="0.2">
      <c r="B11" s="12" t="s">
        <v>51</v>
      </c>
      <c r="C11" s="13" t="s">
        <v>4</v>
      </c>
      <c r="D11" s="21">
        <v>18098161.859999999</v>
      </c>
      <c r="E11" s="21">
        <v>20814980</v>
      </c>
      <c r="F11" s="21">
        <v>21276045</v>
      </c>
    </row>
    <row r="12" spans="1:7" ht="12.75" x14ac:dyDescent="0.2">
      <c r="B12" s="12" t="s">
        <v>66</v>
      </c>
      <c r="C12" s="13" t="s">
        <v>67</v>
      </c>
      <c r="D12" s="21"/>
      <c r="E12" s="21"/>
      <c r="F12" s="21"/>
    </row>
    <row r="13" spans="1:7" ht="12.75" x14ac:dyDescent="0.2">
      <c r="B13" s="12" t="s">
        <v>52</v>
      </c>
      <c r="C13" s="13" t="s">
        <v>5</v>
      </c>
      <c r="D13" s="21">
        <v>219484.04</v>
      </c>
      <c r="E13" s="21"/>
      <c r="F13" s="21">
        <v>272075</v>
      </c>
    </row>
    <row r="14" spans="1:7" ht="33.75" x14ac:dyDescent="0.2">
      <c r="B14" s="12" t="s">
        <v>53</v>
      </c>
      <c r="C14" s="13" t="s">
        <v>6</v>
      </c>
      <c r="D14" s="21">
        <v>33025937.920000002</v>
      </c>
      <c r="E14" s="21">
        <v>42403144.090000004</v>
      </c>
      <c r="F14" s="21">
        <v>42919205.090000004</v>
      </c>
    </row>
    <row r="15" spans="1:7" ht="22.5" x14ac:dyDescent="0.2">
      <c r="B15" s="12" t="s">
        <v>54</v>
      </c>
      <c r="C15" s="13" t="s">
        <v>7</v>
      </c>
      <c r="D15" s="21">
        <v>7937363.0300000003</v>
      </c>
      <c r="E15" s="21">
        <v>12958000</v>
      </c>
      <c r="F15" s="21">
        <v>12958000</v>
      </c>
      <c r="G15" s="25"/>
    </row>
    <row r="16" spans="1:7" ht="22.5" x14ac:dyDescent="0.2">
      <c r="B16" s="12" t="s">
        <v>55</v>
      </c>
      <c r="C16" s="13" t="s">
        <v>39</v>
      </c>
      <c r="D16" s="21">
        <v>51519.9</v>
      </c>
      <c r="E16" s="21">
        <v>100211</v>
      </c>
      <c r="F16" s="21">
        <v>101000</v>
      </c>
    </row>
    <row r="17" spans="1:9" ht="22.5" x14ac:dyDescent="0.2">
      <c r="B17" s="12" t="s">
        <v>56</v>
      </c>
      <c r="C17" s="13" t="s">
        <v>8</v>
      </c>
      <c r="D17" s="21">
        <v>52355871.939999998</v>
      </c>
      <c r="E17" s="21">
        <v>51689988</v>
      </c>
      <c r="F17" s="21">
        <v>72565490</v>
      </c>
    </row>
    <row r="18" spans="1:9" ht="12.75" x14ac:dyDescent="0.2">
      <c r="B18" s="12" t="s">
        <v>57</v>
      </c>
      <c r="C18" s="13" t="s">
        <v>9</v>
      </c>
      <c r="D18" s="21">
        <v>1098148.7</v>
      </c>
      <c r="E18" s="21">
        <v>1191000</v>
      </c>
      <c r="F18" s="21">
        <v>1435000</v>
      </c>
    </row>
    <row r="19" spans="1:9" ht="12.75" x14ac:dyDescent="0.2">
      <c r="B19" s="12" t="s">
        <v>58</v>
      </c>
      <c r="C19" s="13" t="s">
        <v>44</v>
      </c>
      <c r="D19" s="21">
        <v>211587.36</v>
      </c>
      <c r="E19" s="21">
        <v>310774</v>
      </c>
      <c r="F19" s="21">
        <v>310774</v>
      </c>
    </row>
    <row r="20" spans="1:9" s="28" customFormat="1" ht="18" customHeight="1" x14ac:dyDescent="0.2">
      <c r="A20" s="26"/>
      <c r="B20" s="10" t="s">
        <v>59</v>
      </c>
      <c r="C20" s="11" t="s">
        <v>10</v>
      </c>
      <c r="D20" s="27">
        <f>D21+D26</f>
        <v>718066343.58000004</v>
      </c>
      <c r="E20" s="27">
        <f t="shared" ref="E20:F20" si="1">E21+E26</f>
        <v>940299100.32000005</v>
      </c>
      <c r="F20" s="27">
        <f t="shared" si="1"/>
        <v>977093088.32000005</v>
      </c>
    </row>
    <row r="21" spans="1:9" ht="33.75" x14ac:dyDescent="0.2">
      <c r="B21" s="12" t="s">
        <v>60</v>
      </c>
      <c r="C21" s="13" t="s">
        <v>45</v>
      </c>
      <c r="D21" s="21">
        <f>D22+D23+D24+D25</f>
        <v>722552837.12</v>
      </c>
      <c r="E21" s="21">
        <f>E22+E23+E24+E25</f>
        <v>944785593.86000001</v>
      </c>
      <c r="F21" s="21">
        <f>F22+F23+F24+F25</f>
        <v>981579581.86000001</v>
      </c>
    </row>
    <row r="22" spans="1:9" ht="22.5" x14ac:dyDescent="0.2">
      <c r="B22" s="12" t="s">
        <v>61</v>
      </c>
      <c r="C22" s="13" t="s">
        <v>46</v>
      </c>
      <c r="D22" s="30">
        <v>4632810</v>
      </c>
      <c r="E22" s="21">
        <v>4885597</v>
      </c>
      <c r="F22" s="21">
        <v>4885597</v>
      </c>
    </row>
    <row r="23" spans="1:9" ht="22.5" x14ac:dyDescent="0.2">
      <c r="B23" s="12" t="s">
        <v>62</v>
      </c>
      <c r="C23" s="13" t="s">
        <v>34</v>
      </c>
      <c r="D23" s="31">
        <v>77450869.489999995</v>
      </c>
      <c r="E23" s="30">
        <v>114219811.86</v>
      </c>
      <c r="F23" s="21">
        <v>118206238.86</v>
      </c>
    </row>
    <row r="24" spans="1:9" ht="22.5" x14ac:dyDescent="0.2">
      <c r="B24" s="12" t="s">
        <v>63</v>
      </c>
      <c r="C24" s="13" t="s">
        <v>47</v>
      </c>
      <c r="D24" s="30">
        <v>621523189.14999998</v>
      </c>
      <c r="E24" s="30">
        <v>823525501</v>
      </c>
      <c r="F24" s="21">
        <v>838745822</v>
      </c>
    </row>
    <row r="25" spans="1:9" ht="12.75" x14ac:dyDescent="0.2">
      <c r="B25" s="12" t="s">
        <v>64</v>
      </c>
      <c r="C25" s="13" t="s">
        <v>35</v>
      </c>
      <c r="D25" s="30">
        <v>18945968.48</v>
      </c>
      <c r="E25" s="30">
        <v>2154684</v>
      </c>
      <c r="F25" s="21">
        <v>19741924</v>
      </c>
    </row>
    <row r="26" spans="1:9" ht="45" x14ac:dyDescent="0.2">
      <c r="B26" s="12" t="s">
        <v>65</v>
      </c>
      <c r="C26" s="34" t="s">
        <v>22</v>
      </c>
      <c r="D26" s="30">
        <v>-4486493.54</v>
      </c>
      <c r="E26" s="30">
        <v>-4486493.54</v>
      </c>
      <c r="F26" s="21">
        <v>-4486493.54</v>
      </c>
    </row>
    <row r="27" spans="1:9" ht="12.75" x14ac:dyDescent="0.2">
      <c r="C27" s="14"/>
      <c r="D27" s="22"/>
      <c r="E27" s="22"/>
      <c r="F27" s="22"/>
    </row>
    <row r="28" spans="1:9" ht="18.75" x14ac:dyDescent="0.3">
      <c r="B28" s="12"/>
      <c r="C28" s="15" t="s">
        <v>11</v>
      </c>
      <c r="D28" s="23">
        <f>SUM(D29:D39)</f>
        <v>1027189508.4399999</v>
      </c>
      <c r="E28" s="23">
        <f>SUM(E29:E39)</f>
        <v>1489527087.5</v>
      </c>
      <c r="F28" s="23">
        <f>SUM(F29:F39)</f>
        <v>1489555114.5</v>
      </c>
    </row>
    <row r="29" spans="1:9" ht="12.75" x14ac:dyDescent="0.2">
      <c r="B29" s="12" t="s">
        <v>12</v>
      </c>
      <c r="C29" s="13" t="s">
        <v>23</v>
      </c>
      <c r="D29" s="32">
        <v>100440884.09</v>
      </c>
      <c r="E29" s="33">
        <v>138204472.47999999</v>
      </c>
      <c r="F29" s="36">
        <f>136482014.44-1068343</f>
        <v>135413671.44</v>
      </c>
      <c r="I29" s="20"/>
    </row>
    <row r="30" spans="1:9" ht="22.5" x14ac:dyDescent="0.2">
      <c r="B30" s="12" t="s">
        <v>33</v>
      </c>
      <c r="C30" s="13" t="s">
        <v>37</v>
      </c>
      <c r="D30" s="33">
        <v>16188320</v>
      </c>
      <c r="E30" s="33">
        <v>16488320</v>
      </c>
      <c r="F30" s="36">
        <f t="shared" ref="F30:F39" si="2">E30</f>
        <v>16488320</v>
      </c>
    </row>
    <row r="31" spans="1:9" ht="12.75" x14ac:dyDescent="0.2">
      <c r="B31" s="12" t="s">
        <v>13</v>
      </c>
      <c r="C31" s="13" t="s">
        <v>24</v>
      </c>
      <c r="D31" s="33">
        <v>32783083.879999999</v>
      </c>
      <c r="E31" s="33">
        <v>54053209.5</v>
      </c>
      <c r="F31" s="36">
        <v>58205737.659999996</v>
      </c>
      <c r="I31" s="20"/>
    </row>
    <row r="32" spans="1:9" ht="12.75" x14ac:dyDescent="0.2">
      <c r="B32" s="12" t="s">
        <v>14</v>
      </c>
      <c r="C32" s="13" t="s">
        <v>38</v>
      </c>
      <c r="D32" s="33">
        <v>18825138.670000002</v>
      </c>
      <c r="E32" s="33">
        <v>23281667.879999999</v>
      </c>
      <c r="F32" s="36">
        <v>23699605.879999999</v>
      </c>
      <c r="G32" s="25">
        <f>F32-E32</f>
        <v>417938</v>
      </c>
    </row>
    <row r="33" spans="2:7" ht="12.75" x14ac:dyDescent="0.2">
      <c r="B33" s="12" t="s">
        <v>41</v>
      </c>
      <c r="C33" s="13" t="s">
        <v>42</v>
      </c>
      <c r="D33" s="33">
        <v>3724201.8</v>
      </c>
      <c r="E33" s="33">
        <v>15983707.720000001</v>
      </c>
      <c r="F33" s="36">
        <v>15983707.720000001</v>
      </c>
    </row>
    <row r="34" spans="2:7" ht="12.75" x14ac:dyDescent="0.2">
      <c r="B34" s="12" t="s">
        <v>15</v>
      </c>
      <c r="C34" s="13" t="s">
        <v>25</v>
      </c>
      <c r="D34" s="33">
        <v>702053166.11000001</v>
      </c>
      <c r="E34" s="33">
        <v>1020149346.4</v>
      </c>
      <c r="F34" s="36">
        <v>1021292365.28</v>
      </c>
    </row>
    <row r="35" spans="2:7" ht="12.75" x14ac:dyDescent="0.2">
      <c r="B35" s="12" t="s">
        <v>16</v>
      </c>
      <c r="C35" s="13" t="s">
        <v>26</v>
      </c>
      <c r="D35" s="33">
        <v>46726577.390000001</v>
      </c>
      <c r="E35" s="33">
        <v>69089753.459999993</v>
      </c>
      <c r="F35" s="36">
        <v>69242942.459999993</v>
      </c>
    </row>
    <row r="36" spans="2:7" ht="12.75" x14ac:dyDescent="0.2">
      <c r="B36" s="12" t="s">
        <v>17</v>
      </c>
      <c r="C36" s="13" t="s">
        <v>36</v>
      </c>
      <c r="D36" s="33">
        <v>653725.86</v>
      </c>
      <c r="E36" s="33">
        <v>661111</v>
      </c>
      <c r="F36" s="36">
        <f t="shared" si="2"/>
        <v>661111</v>
      </c>
    </row>
    <row r="37" spans="2:7" ht="12.75" x14ac:dyDescent="0.2">
      <c r="B37" s="12" t="s">
        <v>18</v>
      </c>
      <c r="C37" s="13" t="s">
        <v>27</v>
      </c>
      <c r="D37" s="33">
        <v>74594754.040000007</v>
      </c>
      <c r="E37" s="33">
        <v>114005651.06</v>
      </c>
      <c r="F37" s="36">
        <v>110957805.06</v>
      </c>
    </row>
    <row r="38" spans="2:7" ht="12.75" x14ac:dyDescent="0.2">
      <c r="B38" s="12" t="s">
        <v>19</v>
      </c>
      <c r="C38" s="13" t="s">
        <v>28</v>
      </c>
      <c r="D38" s="33">
        <v>227437</v>
      </c>
      <c r="E38" s="33">
        <v>368340</v>
      </c>
      <c r="F38" s="36">
        <f t="shared" si="2"/>
        <v>368340</v>
      </c>
    </row>
    <row r="39" spans="2:7" ht="12.75" x14ac:dyDescent="0.2">
      <c r="B39" s="12" t="s">
        <v>21</v>
      </c>
      <c r="C39" s="13" t="s">
        <v>29</v>
      </c>
      <c r="D39" s="33">
        <v>30972219.600000001</v>
      </c>
      <c r="E39" s="33">
        <v>37241508</v>
      </c>
      <c r="F39" s="36">
        <f t="shared" si="2"/>
        <v>37241508</v>
      </c>
    </row>
    <row r="40" spans="2:7" ht="12.75" x14ac:dyDescent="0.2">
      <c r="B40" s="10" t="s">
        <v>20</v>
      </c>
      <c r="C40" s="11" t="s">
        <v>30</v>
      </c>
      <c r="D40" s="24">
        <f>D7-D28</f>
        <v>48227838.280000091</v>
      </c>
      <c r="E40" s="24">
        <v>-26357895.09</v>
      </c>
      <c r="F40" s="24">
        <f>F7-F28</f>
        <v>11392562.910000086</v>
      </c>
      <c r="G40" s="20"/>
    </row>
    <row r="41" spans="2:7" x14ac:dyDescent="0.2">
      <c r="D41" s="18"/>
    </row>
  </sheetData>
  <mergeCells count="1">
    <mergeCell ref="B1:F2"/>
  </mergeCells>
  <pageMargins left="0.39370078740157477" right="0.3937007874015747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на 2023год</vt:lpstr>
      <vt:lpstr>Лист1</vt:lpstr>
      <vt:lpstr>'на 2023год'!Область_печати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user</cp:lastModifiedBy>
  <cp:lastPrinted>2024-10-29T11:58:06Z</cp:lastPrinted>
  <dcterms:created xsi:type="dcterms:W3CDTF">2009-10-15T11:11:59Z</dcterms:created>
  <dcterms:modified xsi:type="dcterms:W3CDTF">2024-11-13T05:45:12Z</dcterms:modified>
</cp:coreProperties>
</file>